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2"/>
  </bookViews>
  <sheets>
    <sheet name="Hlavní čin. PO" sheetId="1" r:id="rId1"/>
    <sheet name="PO - mzdy " sheetId="2" r:id="rId2"/>
    <sheet name="Doplňk.čin.PO" sheetId="3" r:id="rId3"/>
  </sheets>
  <definedNames/>
  <calcPr fullCalcOnLoad="1"/>
</workbook>
</file>

<file path=xl/sharedStrings.xml><?xml version="1.0" encoding="utf-8"?>
<sst xmlns="http://schemas.openxmlformats.org/spreadsheetml/2006/main" count="156" uniqueCount="93">
  <si>
    <t>v tis.Kč</t>
  </si>
  <si>
    <t>Organizace:</t>
  </si>
  <si>
    <t>% plnění</t>
  </si>
  <si>
    <t>Index</t>
  </si>
  <si>
    <t>v tis. Kč</t>
  </si>
  <si>
    <t>%</t>
  </si>
  <si>
    <t>TRŽBY celkem</t>
  </si>
  <si>
    <t>plnění</t>
  </si>
  <si>
    <t>NÁKLADY celkem</t>
  </si>
  <si>
    <t>z toho vybrané položky</t>
  </si>
  <si>
    <t>Spotřebované nákupy</t>
  </si>
  <si>
    <t>z toho: spotřební materiál</t>
  </si>
  <si>
    <t xml:space="preserve">           drobný hmotný majetek</t>
  </si>
  <si>
    <t xml:space="preserve">            spotřeba energie</t>
  </si>
  <si>
    <t>Služby</t>
  </si>
  <si>
    <t>z toho: výkony spojů</t>
  </si>
  <si>
    <t xml:space="preserve">           nájemné a služby (nebyt.pr.)</t>
  </si>
  <si>
    <t xml:space="preserve">           úklid</t>
  </si>
  <si>
    <t xml:space="preserve">           náklady na leasing</t>
  </si>
  <si>
    <t xml:space="preserve">           opravy a udržování</t>
  </si>
  <si>
    <t xml:space="preserve">           cestovné</t>
  </si>
  <si>
    <t xml:space="preserve">           náklady na reprezentaci</t>
  </si>
  <si>
    <t>Osobní náklady</t>
  </si>
  <si>
    <t>z toho: ostatní osobní náklady</t>
  </si>
  <si>
    <t xml:space="preserve">           mzdové náklady</t>
  </si>
  <si>
    <t xml:space="preserve">            zákonné soc. pojištění</t>
  </si>
  <si>
    <t xml:space="preserve">            zákon. soc.náklady (FKSP)</t>
  </si>
  <si>
    <t>Daně a poplatky</t>
  </si>
  <si>
    <t xml:space="preserve">             (s výjimkou daně z příjmů)</t>
  </si>
  <si>
    <t>Ostatní náklady</t>
  </si>
  <si>
    <t>z toho: úroky</t>
  </si>
  <si>
    <t xml:space="preserve">            manka a škody</t>
  </si>
  <si>
    <t xml:space="preserve">            jiné ostatní náklady</t>
  </si>
  <si>
    <t>Odpisy</t>
  </si>
  <si>
    <t>z toho: z budov a staveb</t>
  </si>
  <si>
    <t xml:space="preserve">           zařízení</t>
  </si>
  <si>
    <t xml:space="preserve"> (+ zisk, - ztráta)</t>
  </si>
  <si>
    <t xml:space="preserve">          </t>
  </si>
  <si>
    <t>Schválil:</t>
  </si>
  <si>
    <t>HOSPODÁŘSKÝ VÝSLEDEK</t>
  </si>
  <si>
    <t>Uprav. rozp.</t>
  </si>
  <si>
    <t>k UR</t>
  </si>
  <si>
    <t>Skutečnost</t>
  </si>
  <si>
    <r>
      <t xml:space="preserve">HOSP. VÝSLEDEK </t>
    </r>
    <r>
      <rPr>
        <sz val="8"/>
        <rFont val="Arial CE"/>
        <family val="2"/>
      </rPr>
      <t>(+zisk, -ztráta)</t>
    </r>
  </si>
  <si>
    <t>Počet zaměstnanců</t>
  </si>
  <si>
    <t>Schválil/a/:</t>
  </si>
  <si>
    <t>Hlavní činnost</t>
  </si>
  <si>
    <t>Doplňková činnost</t>
  </si>
  <si>
    <t>Schv. rozp.</t>
  </si>
  <si>
    <t>Telefon:</t>
  </si>
  <si>
    <t>Oček. skut.</t>
  </si>
  <si>
    <t>Měrná</t>
  </si>
  <si>
    <t>R o k</t>
  </si>
  <si>
    <t xml:space="preserve">      U k a z a t e l</t>
  </si>
  <si>
    <t>jedn.</t>
  </si>
  <si>
    <t>a</t>
  </si>
  <si>
    <t>b</t>
  </si>
  <si>
    <t>přep. os.</t>
  </si>
  <si>
    <t>tis. Kč</t>
  </si>
  <si>
    <t>z toho: platové tarify</t>
  </si>
  <si>
    <t>Průměrný plat</t>
  </si>
  <si>
    <t>Kč</t>
  </si>
  <si>
    <t>Ostatní osobní náklady</t>
  </si>
  <si>
    <t>Kromě toho:</t>
  </si>
  <si>
    <t>výplaty z grantů</t>
  </si>
  <si>
    <t>x</t>
  </si>
  <si>
    <t>Prostředky na platy</t>
  </si>
  <si>
    <t>Vypracoval/a/:</t>
  </si>
  <si>
    <t>Datum:</t>
  </si>
  <si>
    <r>
      <t xml:space="preserve">Prostředky na platy  </t>
    </r>
    <r>
      <rPr>
        <vertAlign val="superscript"/>
        <sz val="12"/>
        <rFont val="Times New Roman CE"/>
        <family val="1"/>
      </rPr>
      <t>+)</t>
    </r>
  </si>
  <si>
    <t xml:space="preserve">          Tabulka č. 1</t>
  </si>
  <si>
    <t xml:space="preserve">NEINVEST.PŘÍSPĚVEK </t>
  </si>
  <si>
    <t xml:space="preserve">            Tabulka č. 3</t>
  </si>
  <si>
    <t xml:space="preserve">                Tabulka č. 5</t>
  </si>
  <si>
    <t>(odměňující dle § 109, odst. 3 d) zákona č. 262/2006 Sb.)</t>
  </si>
  <si>
    <t xml:space="preserve">        Plnění počtu zaměstnanců a prostředků na platy za rok 2007</t>
  </si>
  <si>
    <t>2007/06</t>
  </si>
  <si>
    <r>
      <t xml:space="preserve">Poznámka:  </t>
    </r>
    <r>
      <rPr>
        <vertAlign val="superscript"/>
        <sz val="12"/>
        <rFont val="Times New Roman CE"/>
        <family val="1"/>
      </rPr>
      <t>+)</t>
    </r>
    <r>
      <rPr>
        <sz val="12"/>
        <rFont val="Times New Roman CE"/>
        <family val="1"/>
      </rPr>
      <t xml:space="preserve">  Ve sloupci 1 uveďte limit, event. přípustný objem prostředků na platy, na rok 2007</t>
    </r>
  </si>
  <si>
    <t xml:space="preserve">                       Výpočet přípustného objemu prostředků na platy za rok 2007 přiložte k této tabulce.</t>
  </si>
  <si>
    <t xml:space="preserve">                  Rozbor hospodaření  PO  za rok 2007</t>
  </si>
  <si>
    <t xml:space="preserve">                        Rozbor hospodaření PO za rok 2007</t>
  </si>
  <si>
    <t>publikace ke 100.výročí</t>
  </si>
  <si>
    <t xml:space="preserve">            ostatní služby</t>
  </si>
  <si>
    <t xml:space="preserve">            zákon.soc.náklady (FKSP)</t>
  </si>
  <si>
    <t xml:space="preserve">            ostatní</t>
  </si>
  <si>
    <t xml:space="preserve">           nehm.majetek</t>
  </si>
  <si>
    <t>Zpracoval/a/:Mgr.Radka Pipková</t>
  </si>
  <si>
    <t>telefon:296550215</t>
  </si>
  <si>
    <t>Dne: 25.1.2008</t>
  </si>
  <si>
    <t>Hana Černá</t>
  </si>
  <si>
    <t xml:space="preserve">           ostatní služby</t>
  </si>
  <si>
    <t>Zpracoval:Mgr.Radka Pipková</t>
  </si>
  <si>
    <t>Dne:25.1.2008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</si>
</sst>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4"/>
      <name val="Arial CE"/>
      <family val="2"/>
    </font>
    <font>
      <b/>
      <i/>
      <sz val="14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b/>
      <u val="single"/>
      <sz val="12"/>
      <name val="Times New Roman CE"/>
      <family val="1"/>
    </font>
    <font>
      <vertAlign val="superscript"/>
      <sz val="12"/>
      <name val="Times New Roman CE"/>
      <family val="1"/>
    </font>
    <font>
      <u val="single"/>
      <sz val="12"/>
      <name val="Times New Roman CE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ck"/>
      <right style="thin"/>
      <top style="thin"/>
      <bottom style="thin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1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6" xfId="0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19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2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3" xfId="0" applyFont="1" applyBorder="1" applyAlignment="1">
      <alignment/>
    </xf>
    <xf numFmtId="0" fontId="12" fillId="0" borderId="7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4" fillId="0" borderId="7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30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Fill="1" applyBorder="1" applyAlignment="1">
      <alignment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4" fontId="6" fillId="0" borderId="3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19" xfId="0" applyNumberFormat="1" applyFont="1" applyBorder="1" applyAlignment="1">
      <alignment/>
    </xf>
    <xf numFmtId="4" fontId="4" fillId="0" borderId="37" xfId="0" applyNumberFormat="1" applyFont="1" applyBorder="1" applyAlignment="1">
      <alignment/>
    </xf>
    <xf numFmtId="4" fontId="4" fillId="0" borderId="9" xfId="0" applyNumberFormat="1" applyFont="1" applyBorder="1" applyAlignment="1">
      <alignment/>
    </xf>
    <xf numFmtId="0" fontId="10" fillId="0" borderId="0" xfId="0" applyNumberFormat="1" applyFont="1" applyBorder="1" applyAlignment="1">
      <alignment horizontal="left"/>
    </xf>
    <xf numFmtId="14" fontId="10" fillId="0" borderId="0" xfId="0" applyNumberFormat="1" applyFont="1" applyAlignment="1">
      <alignment/>
    </xf>
    <xf numFmtId="0" fontId="4" fillId="0" borderId="38" xfId="0" applyFont="1" applyBorder="1" applyAlignment="1">
      <alignment/>
    </xf>
    <xf numFmtId="4" fontId="0" fillId="0" borderId="0" xfId="0" applyNumberFormat="1" applyAlignment="1" applyProtection="1">
      <alignment/>
      <protection locked="0"/>
    </xf>
    <xf numFmtId="4" fontId="4" fillId="0" borderId="0" xfId="0" applyNumberFormat="1" applyFont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showGridLines="0" workbookViewId="0" topLeftCell="A1">
      <selection activeCell="F53" sqref="F53"/>
    </sheetView>
  </sheetViews>
  <sheetFormatPr defaultColWidth="9.00390625" defaultRowHeight="12.75"/>
  <cols>
    <col min="1" max="1" width="25.375" style="0" customWidth="1"/>
    <col min="2" max="4" width="10.125" style="0" customWidth="1"/>
    <col min="5" max="5" width="7.375" style="68" customWidth="1"/>
    <col min="6" max="6" width="10.125" style="0" customWidth="1"/>
    <col min="7" max="7" width="8.625" style="0" customWidth="1"/>
    <col min="8" max="8" width="0.2421875" style="0" hidden="1" customWidth="1"/>
    <col min="9" max="9" width="11.75390625" style="0" customWidth="1"/>
    <col min="10" max="10" width="10.625" style="0" customWidth="1"/>
    <col min="11" max="11" width="9.25390625" style="0" customWidth="1"/>
    <col min="12" max="12" width="11.625" style="0" customWidth="1"/>
    <col min="13" max="13" width="11.125" style="0" customWidth="1"/>
  </cols>
  <sheetData>
    <row r="1" spans="1:6" ht="12.75">
      <c r="A1" s="27" t="s">
        <v>1</v>
      </c>
      <c r="F1" t="s">
        <v>70</v>
      </c>
    </row>
    <row r="2" ht="12.75">
      <c r="F2" s="24"/>
    </row>
    <row r="3" spans="6:7" ht="12.75">
      <c r="F3" s="24"/>
      <c r="G3" s="24"/>
    </row>
    <row r="4" spans="1:5" ht="18">
      <c r="A4" s="8" t="s">
        <v>80</v>
      </c>
      <c r="B4" s="7"/>
      <c r="C4" s="7"/>
      <c r="D4" s="7"/>
      <c r="E4" s="69"/>
    </row>
    <row r="5" spans="1:5" ht="18">
      <c r="A5" s="8"/>
      <c r="B5" s="7"/>
      <c r="C5" s="7"/>
      <c r="D5" s="7"/>
      <c r="E5" s="69"/>
    </row>
    <row r="6" spans="1:5" ht="18.75">
      <c r="A6" s="31" t="s">
        <v>46</v>
      </c>
      <c r="B6" s="7"/>
      <c r="C6" s="7"/>
      <c r="D6" s="7"/>
      <c r="E6" s="69"/>
    </row>
    <row r="7" spans="1:5" ht="18">
      <c r="A7" s="8"/>
      <c r="B7" s="7"/>
      <c r="C7" s="7"/>
      <c r="D7" s="7"/>
      <c r="E7" s="69"/>
    </row>
    <row r="8" spans="6:7" ht="13.5" thickBot="1">
      <c r="F8" s="5"/>
      <c r="G8" s="5" t="s">
        <v>0</v>
      </c>
    </row>
    <row r="9" spans="1:8" ht="13.5" thickTop="1">
      <c r="A9" s="6"/>
      <c r="B9" s="22" t="s">
        <v>48</v>
      </c>
      <c r="C9" s="22" t="s">
        <v>40</v>
      </c>
      <c r="D9" s="9" t="s">
        <v>42</v>
      </c>
      <c r="E9" s="70" t="s">
        <v>2</v>
      </c>
      <c r="F9" s="9" t="s">
        <v>42</v>
      </c>
      <c r="G9" s="19" t="s">
        <v>3</v>
      </c>
      <c r="H9" s="29" t="s">
        <v>50</v>
      </c>
    </row>
    <row r="10" spans="1:8" ht="13.5" thickBot="1">
      <c r="A10" s="12"/>
      <c r="B10" s="23">
        <v>2007</v>
      </c>
      <c r="C10" s="23">
        <v>2007</v>
      </c>
      <c r="D10" s="10">
        <v>2007</v>
      </c>
      <c r="E10" s="71" t="s">
        <v>41</v>
      </c>
      <c r="F10" s="10">
        <v>2006</v>
      </c>
      <c r="G10" s="20" t="s">
        <v>76</v>
      </c>
      <c r="H10" s="30">
        <v>2004</v>
      </c>
    </row>
    <row r="11" spans="1:8" ht="12.75">
      <c r="A11" s="13" t="s">
        <v>6</v>
      </c>
      <c r="B11" s="14">
        <v>30863</v>
      </c>
      <c r="C11" s="14">
        <v>30863</v>
      </c>
      <c r="D11" s="14">
        <v>30753</v>
      </c>
      <c r="E11" s="72">
        <v>99.64</v>
      </c>
      <c r="F11" s="14">
        <v>32368</v>
      </c>
      <c r="G11" s="32">
        <v>0.95</v>
      </c>
      <c r="H11" s="64"/>
    </row>
    <row r="12" spans="1:8" ht="12.75">
      <c r="A12" s="15"/>
      <c r="B12" s="16"/>
      <c r="C12" s="16"/>
      <c r="D12" s="16"/>
      <c r="E12" s="73"/>
      <c r="F12" s="16"/>
      <c r="G12" s="28"/>
      <c r="H12" s="28"/>
    </row>
    <row r="13" spans="1:8" ht="12.75">
      <c r="A13" s="13" t="s">
        <v>8</v>
      </c>
      <c r="B13" s="14">
        <f>B15+B20+B30+B36+B38+B42</f>
        <v>92345</v>
      </c>
      <c r="C13" s="14">
        <f>C15+C20+C30+C36+C38+C42</f>
        <v>92695</v>
      </c>
      <c r="D13" s="14">
        <f>D15+D20+D30+D36+D38+D42</f>
        <v>93590</v>
      </c>
      <c r="E13" s="72">
        <f>D13/C13*100</f>
        <v>100.96553212147366</v>
      </c>
      <c r="F13" s="14">
        <f>F15+F20+F30+F36+F38+F42</f>
        <v>87966</v>
      </c>
      <c r="G13" s="75">
        <f>D13/F13</f>
        <v>1.063933792601687</v>
      </c>
      <c r="H13" s="28"/>
    </row>
    <row r="14" spans="1:8" ht="12.75">
      <c r="A14" s="3" t="s">
        <v>9</v>
      </c>
      <c r="B14" s="14"/>
      <c r="C14" s="14"/>
      <c r="D14" s="14"/>
      <c r="E14" s="72"/>
      <c r="F14" s="14"/>
      <c r="G14" s="75"/>
      <c r="H14" s="28"/>
    </row>
    <row r="15" spans="1:8" ht="12.75">
      <c r="A15" s="13" t="s">
        <v>10</v>
      </c>
      <c r="B15" s="14">
        <f>B16+B17+B18+B19</f>
        <v>11468</v>
      </c>
      <c r="C15" s="14">
        <f>C16+C17+C18+C19</f>
        <v>11818</v>
      </c>
      <c r="D15" s="14">
        <f>D16+D17+D18+D19</f>
        <v>12066</v>
      </c>
      <c r="E15" s="72">
        <f aca="true" t="shared" si="0" ref="E15:E49">D15/C15*100</f>
        <v>102.09849382298188</v>
      </c>
      <c r="F15" s="14">
        <f>F16+F17+F18+F19</f>
        <v>10111</v>
      </c>
      <c r="G15" s="75">
        <f aca="true" t="shared" si="1" ref="G15:G49">D15/F15</f>
        <v>1.1933537731183859</v>
      </c>
      <c r="H15" s="28"/>
    </row>
    <row r="16" spans="1:8" ht="12.75">
      <c r="A16" s="3" t="s">
        <v>11</v>
      </c>
      <c r="B16" s="14">
        <v>5500</v>
      </c>
      <c r="C16" s="14">
        <v>5500</v>
      </c>
      <c r="D16" s="14">
        <v>5932</v>
      </c>
      <c r="E16" s="72">
        <f t="shared" si="0"/>
        <v>107.85454545454544</v>
      </c>
      <c r="F16" s="14">
        <v>5394</v>
      </c>
      <c r="G16" s="75">
        <f t="shared" si="1"/>
        <v>1.0997404523544678</v>
      </c>
      <c r="H16" s="28"/>
    </row>
    <row r="17" spans="1:8" ht="12.75">
      <c r="A17" s="3" t="s">
        <v>12</v>
      </c>
      <c r="B17" s="14">
        <v>1100</v>
      </c>
      <c r="C17" s="14">
        <v>1100</v>
      </c>
      <c r="D17" s="14">
        <v>1071</v>
      </c>
      <c r="E17" s="72">
        <f t="shared" si="0"/>
        <v>97.36363636363636</v>
      </c>
      <c r="F17" s="14">
        <v>1100</v>
      </c>
      <c r="G17" s="75">
        <f t="shared" si="1"/>
        <v>0.9736363636363636</v>
      </c>
      <c r="H17" s="28"/>
    </row>
    <row r="18" spans="1:8" ht="12.75">
      <c r="A18" s="3" t="s">
        <v>13</v>
      </c>
      <c r="B18" s="14">
        <v>3600</v>
      </c>
      <c r="C18" s="14">
        <v>3600</v>
      </c>
      <c r="D18" s="14">
        <v>3439</v>
      </c>
      <c r="E18" s="72">
        <f t="shared" si="0"/>
        <v>95.52777777777777</v>
      </c>
      <c r="F18" s="14">
        <v>3617</v>
      </c>
      <c r="G18" s="75"/>
      <c r="H18" s="28"/>
    </row>
    <row r="19" spans="1:8" ht="12.75">
      <c r="A19" s="3" t="s">
        <v>81</v>
      </c>
      <c r="B19" s="67">
        <v>1268</v>
      </c>
      <c r="C19" s="14">
        <v>1618</v>
      </c>
      <c r="D19" s="14">
        <v>1624</v>
      </c>
      <c r="E19" s="72">
        <f t="shared" si="0"/>
        <v>100.37082818294189</v>
      </c>
      <c r="F19" s="14"/>
      <c r="G19" s="75">
        <v>0</v>
      </c>
      <c r="H19" s="28"/>
    </row>
    <row r="20" spans="1:8" ht="12.75">
      <c r="A20" s="13" t="s">
        <v>14</v>
      </c>
      <c r="B20" s="14">
        <f>B21+B22+B23+B24+B25+B26+B27+B28+B29</f>
        <v>19141</v>
      </c>
      <c r="C20" s="14">
        <f>C21+C22+C23+C24+C25+C26+C27+C28+C29</f>
        <v>19141</v>
      </c>
      <c r="D20" s="14">
        <f>D21+D22+D23+D24+D25+D26+D27+D28+D29</f>
        <v>20311</v>
      </c>
      <c r="E20" s="72">
        <f t="shared" si="0"/>
        <v>106.11253330546992</v>
      </c>
      <c r="F20" s="14">
        <f>F21+F22+F23+F24+F25+F26+F27+F28+F29</f>
        <v>18570</v>
      </c>
      <c r="G20" s="75">
        <f t="shared" si="1"/>
        <v>1.093753365643511</v>
      </c>
      <c r="H20" s="28"/>
    </row>
    <row r="21" spans="1:8" ht="12.75">
      <c r="A21" s="3" t="s">
        <v>15</v>
      </c>
      <c r="B21" s="14">
        <v>1960</v>
      </c>
      <c r="C21" s="14">
        <v>1960</v>
      </c>
      <c r="D21" s="14">
        <v>1822</v>
      </c>
      <c r="E21" s="72">
        <f t="shared" si="0"/>
        <v>92.9591836734694</v>
      </c>
      <c r="F21" s="14">
        <v>1958</v>
      </c>
      <c r="G21" s="75">
        <f t="shared" si="1"/>
        <v>0.9305413687436159</v>
      </c>
      <c r="H21" s="28"/>
    </row>
    <row r="22" spans="1:8" ht="12.75">
      <c r="A22" s="3" t="s">
        <v>82</v>
      </c>
      <c r="B22" s="14">
        <v>12573</v>
      </c>
      <c r="C22" s="14">
        <v>12573</v>
      </c>
      <c r="D22" s="14">
        <v>13139</v>
      </c>
      <c r="E22" s="72">
        <f t="shared" si="0"/>
        <v>104.50171001352105</v>
      </c>
      <c r="F22" s="14">
        <v>13014</v>
      </c>
      <c r="G22" s="75">
        <f t="shared" si="1"/>
        <v>1.0096050407253727</v>
      </c>
      <c r="H22" s="28"/>
    </row>
    <row r="23" spans="1:8" ht="12.75">
      <c r="A23" s="3"/>
      <c r="B23" s="14"/>
      <c r="C23" s="14"/>
      <c r="D23" s="14"/>
      <c r="E23" s="72"/>
      <c r="F23" s="14"/>
      <c r="G23" s="75"/>
      <c r="H23" s="28"/>
    </row>
    <row r="24" spans="1:8" ht="12.75">
      <c r="A24" s="3" t="s">
        <v>16</v>
      </c>
      <c r="B24" s="14">
        <v>208</v>
      </c>
      <c r="C24" s="14">
        <v>208</v>
      </c>
      <c r="D24" s="14">
        <v>208</v>
      </c>
      <c r="E24" s="72">
        <f t="shared" si="0"/>
        <v>100</v>
      </c>
      <c r="F24" s="14">
        <v>207</v>
      </c>
      <c r="G24" s="75">
        <f t="shared" si="1"/>
        <v>1.0048309178743962</v>
      </c>
      <c r="H24" s="28"/>
    </row>
    <row r="25" spans="1:8" ht="12.75">
      <c r="A25" s="3" t="s">
        <v>17</v>
      </c>
      <c r="B25" s="14">
        <v>300</v>
      </c>
      <c r="C25" s="14">
        <v>300</v>
      </c>
      <c r="D25" s="14">
        <v>507</v>
      </c>
      <c r="E25" s="72">
        <f t="shared" si="0"/>
        <v>169</v>
      </c>
      <c r="F25" s="14">
        <v>255</v>
      </c>
      <c r="G25" s="75">
        <f t="shared" si="1"/>
        <v>1.988235294117647</v>
      </c>
      <c r="H25" s="28"/>
    </row>
    <row r="26" spans="1:8" ht="12.75">
      <c r="A26" s="3" t="s">
        <v>18</v>
      </c>
      <c r="B26" s="14">
        <v>0</v>
      </c>
      <c r="C26" s="14">
        <v>0</v>
      </c>
      <c r="D26" s="14">
        <v>0</v>
      </c>
      <c r="E26" s="72">
        <v>0</v>
      </c>
      <c r="F26" s="14">
        <v>0</v>
      </c>
      <c r="G26" s="75">
        <v>0</v>
      </c>
      <c r="H26" s="28"/>
    </row>
    <row r="27" spans="1:8" ht="12.75">
      <c r="A27" s="3" t="s">
        <v>19</v>
      </c>
      <c r="B27" s="14">
        <v>4000</v>
      </c>
      <c r="C27" s="14">
        <v>4000</v>
      </c>
      <c r="D27" s="14">
        <v>4519</v>
      </c>
      <c r="E27" s="72">
        <f t="shared" si="0"/>
        <v>112.97500000000001</v>
      </c>
      <c r="F27" s="14">
        <v>3026</v>
      </c>
      <c r="G27" s="75">
        <f t="shared" si="1"/>
        <v>1.4933906146728355</v>
      </c>
      <c r="H27" s="28"/>
    </row>
    <row r="28" spans="1:8" ht="12.75">
      <c r="A28" s="3" t="s">
        <v>20</v>
      </c>
      <c r="B28" s="14">
        <v>80</v>
      </c>
      <c r="C28" s="14">
        <v>80</v>
      </c>
      <c r="D28" s="14">
        <v>105</v>
      </c>
      <c r="E28" s="72">
        <f t="shared" si="0"/>
        <v>131.25</v>
      </c>
      <c r="F28" s="14">
        <v>93</v>
      </c>
      <c r="G28" s="75">
        <f t="shared" si="1"/>
        <v>1.1290322580645162</v>
      </c>
      <c r="H28" s="28"/>
    </row>
    <row r="29" spans="1:8" ht="12.75">
      <c r="A29" s="3" t="s">
        <v>21</v>
      </c>
      <c r="B29" s="14">
        <v>20</v>
      </c>
      <c r="C29" s="14">
        <v>20</v>
      </c>
      <c r="D29" s="14">
        <v>11</v>
      </c>
      <c r="E29" s="72">
        <f t="shared" si="0"/>
        <v>55.00000000000001</v>
      </c>
      <c r="F29" s="14">
        <v>17</v>
      </c>
      <c r="G29" s="75">
        <f t="shared" si="1"/>
        <v>0.6470588235294118</v>
      </c>
      <c r="H29" s="28"/>
    </row>
    <row r="30" spans="1:8" ht="12.75">
      <c r="A30" s="13" t="s">
        <v>22</v>
      </c>
      <c r="B30" s="14">
        <f>B31+B32+B33+B34+B35</f>
        <v>55833</v>
      </c>
      <c r="C30" s="14">
        <f>C31+C32+C33+C34+C35</f>
        <v>55833</v>
      </c>
      <c r="D30" s="14">
        <f>D31+D32+D33+D34+D35</f>
        <v>55640</v>
      </c>
      <c r="E30" s="72">
        <f t="shared" si="0"/>
        <v>99.65432629448534</v>
      </c>
      <c r="F30" s="14">
        <f>F31+F32+F33+F34+F35</f>
        <v>53654</v>
      </c>
      <c r="G30" s="75">
        <f t="shared" si="1"/>
        <v>1.0370149476273902</v>
      </c>
      <c r="H30" s="28"/>
    </row>
    <row r="31" spans="1:8" ht="12.75">
      <c r="A31" s="3" t="s">
        <v>23</v>
      </c>
      <c r="B31" s="14">
        <v>900</v>
      </c>
      <c r="C31" s="14">
        <v>900</v>
      </c>
      <c r="D31" s="14">
        <v>955</v>
      </c>
      <c r="E31" s="72">
        <f t="shared" si="0"/>
        <v>106.11111111111111</v>
      </c>
      <c r="F31" s="14">
        <v>901</v>
      </c>
      <c r="G31" s="75">
        <f t="shared" si="1"/>
        <v>1.0599334073251943</v>
      </c>
      <c r="H31" s="28"/>
    </row>
    <row r="32" spans="1:8" ht="12.75">
      <c r="A32" s="3" t="s">
        <v>24</v>
      </c>
      <c r="B32" s="14">
        <v>39093</v>
      </c>
      <c r="C32" s="14">
        <v>39093</v>
      </c>
      <c r="D32" s="14">
        <v>38914</v>
      </c>
      <c r="E32" s="72">
        <f t="shared" si="0"/>
        <v>99.54211751464457</v>
      </c>
      <c r="F32" s="14">
        <v>37505</v>
      </c>
      <c r="G32" s="75">
        <f t="shared" si="1"/>
        <v>1.0375683242234368</v>
      </c>
      <c r="H32" s="28"/>
    </row>
    <row r="33" spans="1:8" ht="12.75">
      <c r="A33" s="3" t="s">
        <v>25</v>
      </c>
      <c r="B33" s="14">
        <v>13998</v>
      </c>
      <c r="C33" s="14">
        <v>13998</v>
      </c>
      <c r="D33" s="14">
        <v>13947</v>
      </c>
      <c r="E33" s="72">
        <f t="shared" si="0"/>
        <v>99.6356622374625</v>
      </c>
      <c r="F33" s="14">
        <v>13437</v>
      </c>
      <c r="G33" s="75">
        <f t="shared" si="1"/>
        <v>1.037954900647466</v>
      </c>
      <c r="H33" s="28"/>
    </row>
    <row r="34" spans="1:8" ht="12.75">
      <c r="A34" s="3" t="s">
        <v>83</v>
      </c>
      <c r="B34" s="14">
        <v>782</v>
      </c>
      <c r="C34" s="14">
        <v>782</v>
      </c>
      <c r="D34" s="14">
        <v>778</v>
      </c>
      <c r="E34" s="72">
        <f t="shared" si="0"/>
        <v>99.48849104859335</v>
      </c>
      <c r="F34" s="14">
        <v>750</v>
      </c>
      <c r="G34" s="75">
        <f t="shared" si="1"/>
        <v>1.0373333333333334</v>
      </c>
      <c r="H34" s="28"/>
    </row>
    <row r="35" spans="1:8" ht="12.75">
      <c r="A35" s="3" t="s">
        <v>84</v>
      </c>
      <c r="B35" s="14">
        <v>1060</v>
      </c>
      <c r="C35" s="14">
        <v>1060</v>
      </c>
      <c r="D35" s="14">
        <v>1046</v>
      </c>
      <c r="E35" s="72">
        <f t="shared" si="0"/>
        <v>98.67924528301887</v>
      </c>
      <c r="F35" s="14">
        <v>1061</v>
      </c>
      <c r="G35" s="75">
        <f t="shared" si="1"/>
        <v>0.9858623939679547</v>
      </c>
      <c r="H35" s="28"/>
    </row>
    <row r="36" spans="1:8" ht="12.75">
      <c r="A36" s="13" t="s">
        <v>27</v>
      </c>
      <c r="B36" s="14">
        <f>B37</f>
        <v>15</v>
      </c>
      <c r="C36" s="14">
        <f>C37</f>
        <v>15</v>
      </c>
      <c r="D36" s="14">
        <f>D37</f>
        <v>3</v>
      </c>
      <c r="E36" s="72">
        <f t="shared" si="0"/>
        <v>20</v>
      </c>
      <c r="F36" s="14">
        <f>F37</f>
        <v>5</v>
      </c>
      <c r="G36" s="75">
        <f t="shared" si="1"/>
        <v>0.6</v>
      </c>
      <c r="H36" s="28"/>
    </row>
    <row r="37" spans="1:8" ht="12.75">
      <c r="A37" s="3" t="s">
        <v>28</v>
      </c>
      <c r="B37" s="14">
        <v>15</v>
      </c>
      <c r="C37" s="14">
        <v>15</v>
      </c>
      <c r="D37" s="14">
        <v>3</v>
      </c>
      <c r="E37" s="72">
        <f t="shared" si="0"/>
        <v>20</v>
      </c>
      <c r="F37" s="14">
        <v>5</v>
      </c>
      <c r="G37" s="75">
        <f t="shared" si="1"/>
        <v>0.6</v>
      </c>
      <c r="H37" s="28"/>
    </row>
    <row r="38" spans="1:8" ht="12.75">
      <c r="A38" s="13" t="s">
        <v>29</v>
      </c>
      <c r="B38" s="14">
        <f>B39+B40+B41</f>
        <v>1111</v>
      </c>
      <c r="C38" s="14">
        <f>C39+C40+C41</f>
        <v>1111</v>
      </c>
      <c r="D38" s="14">
        <f>D39+D40+D41</f>
        <v>1161</v>
      </c>
      <c r="E38" s="72">
        <f t="shared" si="0"/>
        <v>104.5004500450045</v>
      </c>
      <c r="F38" s="14">
        <f>F39+F40+F41</f>
        <v>1353</v>
      </c>
      <c r="G38" s="75">
        <f t="shared" si="1"/>
        <v>0.8580931263858093</v>
      </c>
      <c r="H38" s="28"/>
    </row>
    <row r="39" spans="1:8" ht="12.75">
      <c r="A39" s="3" t="s">
        <v>30</v>
      </c>
      <c r="B39" s="14">
        <v>0</v>
      </c>
      <c r="C39" s="14">
        <v>0</v>
      </c>
      <c r="D39" s="14">
        <v>0</v>
      </c>
      <c r="E39" s="72">
        <v>0</v>
      </c>
      <c r="F39" s="14">
        <v>0</v>
      </c>
      <c r="G39" s="75">
        <v>0</v>
      </c>
      <c r="H39" s="28"/>
    </row>
    <row r="40" spans="1:8" ht="12.75">
      <c r="A40" s="3" t="s">
        <v>31</v>
      </c>
      <c r="B40" s="14">
        <v>100</v>
      </c>
      <c r="C40" s="14">
        <v>100</v>
      </c>
      <c r="D40" s="14">
        <v>157</v>
      </c>
      <c r="E40" s="72">
        <f t="shared" si="0"/>
        <v>157</v>
      </c>
      <c r="F40" s="14">
        <v>294</v>
      </c>
      <c r="G40" s="75">
        <f t="shared" si="1"/>
        <v>0.5340136054421769</v>
      </c>
      <c r="H40" s="28"/>
    </row>
    <row r="41" spans="1:8" ht="12.75">
      <c r="A41" s="3" t="s">
        <v>32</v>
      </c>
      <c r="B41" s="14">
        <v>1011</v>
      </c>
      <c r="C41" s="14">
        <v>1011</v>
      </c>
      <c r="D41" s="14">
        <v>1004</v>
      </c>
      <c r="E41" s="72">
        <f t="shared" si="0"/>
        <v>99.30761622156281</v>
      </c>
      <c r="F41" s="14">
        <v>1059</v>
      </c>
      <c r="G41" s="75">
        <f t="shared" si="1"/>
        <v>0.9480642115203022</v>
      </c>
      <c r="H41" s="28"/>
    </row>
    <row r="42" spans="1:8" ht="12.75">
      <c r="A42" s="13" t="s">
        <v>33</v>
      </c>
      <c r="B42" s="14">
        <f>B43+B44+B45</f>
        <v>4777</v>
      </c>
      <c r="C42" s="14">
        <f>C43+C44+C45</f>
        <v>4777</v>
      </c>
      <c r="D42" s="14">
        <f>D43+D44+D45</f>
        <v>4409</v>
      </c>
      <c r="E42" s="72">
        <f t="shared" si="0"/>
        <v>92.29642034749843</v>
      </c>
      <c r="F42" s="14">
        <f>F43+F44+F45</f>
        <v>4273</v>
      </c>
      <c r="G42" s="75">
        <f t="shared" si="1"/>
        <v>1.0318277556751696</v>
      </c>
      <c r="H42" s="28"/>
    </row>
    <row r="43" spans="1:8" ht="12.75">
      <c r="A43" s="3" t="s">
        <v>34</v>
      </c>
      <c r="B43" s="14">
        <v>533</v>
      </c>
      <c r="C43" s="14">
        <v>533</v>
      </c>
      <c r="D43" s="14">
        <v>497</v>
      </c>
      <c r="E43" s="72">
        <f t="shared" si="0"/>
        <v>93.24577861163228</v>
      </c>
      <c r="F43" s="14">
        <v>386</v>
      </c>
      <c r="G43" s="75">
        <f t="shared" si="1"/>
        <v>1.2875647668393781</v>
      </c>
      <c r="H43" s="28"/>
    </row>
    <row r="44" spans="1:8" ht="12.75">
      <c r="A44" s="3" t="s">
        <v>35</v>
      </c>
      <c r="B44" s="14">
        <v>4152</v>
      </c>
      <c r="C44" s="14">
        <v>4152</v>
      </c>
      <c r="D44" s="14">
        <v>3820</v>
      </c>
      <c r="E44" s="72">
        <f t="shared" si="0"/>
        <v>92.00385356454721</v>
      </c>
      <c r="F44" s="14">
        <v>3795</v>
      </c>
      <c r="G44" s="75">
        <f t="shared" si="1"/>
        <v>1.0065876152832676</v>
      </c>
      <c r="H44" s="28"/>
    </row>
    <row r="45" spans="1:8" ht="12.75">
      <c r="A45" s="3" t="s">
        <v>85</v>
      </c>
      <c r="B45" s="14">
        <v>92</v>
      </c>
      <c r="C45" s="14">
        <v>92</v>
      </c>
      <c r="D45" s="14">
        <v>92</v>
      </c>
      <c r="E45" s="72">
        <f t="shared" si="0"/>
        <v>100</v>
      </c>
      <c r="F45" s="14">
        <v>92</v>
      </c>
      <c r="G45" s="75">
        <f t="shared" si="1"/>
        <v>1</v>
      </c>
      <c r="H45" s="28"/>
    </row>
    <row r="46" spans="1:8" ht="12.75">
      <c r="A46" s="13" t="s">
        <v>71</v>
      </c>
      <c r="B46" s="14">
        <v>61482</v>
      </c>
      <c r="C46" s="14">
        <v>61832</v>
      </c>
      <c r="D46" s="14">
        <v>61832</v>
      </c>
      <c r="E46" s="72">
        <f t="shared" si="0"/>
        <v>100</v>
      </c>
      <c r="F46" s="14">
        <v>56302</v>
      </c>
      <c r="G46" s="75">
        <f t="shared" si="1"/>
        <v>1.0982203118894533</v>
      </c>
      <c r="H46" s="28"/>
    </row>
    <row r="47" spans="1:8" ht="12.75">
      <c r="A47" s="13" t="s">
        <v>43</v>
      </c>
      <c r="B47" s="14">
        <f>B13-B11-B46</f>
        <v>0</v>
      </c>
      <c r="C47" s="14">
        <f>C13-C11-C46</f>
        <v>0</v>
      </c>
      <c r="D47" s="14">
        <v>-1005</v>
      </c>
      <c r="E47" s="72"/>
      <c r="F47" s="14">
        <v>704</v>
      </c>
      <c r="G47" s="75">
        <f t="shared" si="1"/>
        <v>-1.4275568181818181</v>
      </c>
      <c r="H47" s="28"/>
    </row>
    <row r="48" spans="1:8" ht="12.75">
      <c r="A48" s="15"/>
      <c r="B48" s="16"/>
      <c r="C48" s="16"/>
      <c r="D48" s="16"/>
      <c r="E48" s="72"/>
      <c r="F48" s="16"/>
      <c r="G48" s="75"/>
      <c r="H48" s="65"/>
    </row>
    <row r="49" spans="1:8" ht="13.5" thickBot="1">
      <c r="A49" s="17" t="s">
        <v>44</v>
      </c>
      <c r="B49" s="18">
        <v>194</v>
      </c>
      <c r="C49" s="18">
        <v>194</v>
      </c>
      <c r="D49" s="18">
        <v>192.99</v>
      </c>
      <c r="E49" s="77">
        <f t="shared" si="0"/>
        <v>99.47938144329898</v>
      </c>
      <c r="F49" s="18">
        <v>194.15</v>
      </c>
      <c r="G49" s="76">
        <f t="shared" si="1"/>
        <v>0.9940252382178728</v>
      </c>
      <c r="H49" s="66" t="s">
        <v>37</v>
      </c>
    </row>
    <row r="50" spans="1:7" ht="13.5" thickTop="1">
      <c r="A50" s="5"/>
      <c r="B50" s="5"/>
      <c r="C50" s="5"/>
      <c r="D50" s="5"/>
      <c r="E50" s="74"/>
      <c r="F50" s="5"/>
      <c r="G50" s="5"/>
    </row>
    <row r="51" spans="1:7" ht="12.75">
      <c r="A51" s="5"/>
      <c r="B51" s="5"/>
      <c r="C51" s="5"/>
      <c r="D51" s="5"/>
      <c r="E51" s="74"/>
      <c r="F51" s="5"/>
      <c r="G51" s="5"/>
    </row>
    <row r="52" spans="1:7" ht="12.75">
      <c r="A52" s="5" t="s">
        <v>86</v>
      </c>
      <c r="B52" s="5" t="s">
        <v>45</v>
      </c>
      <c r="C52" s="5"/>
      <c r="D52" s="5"/>
      <c r="E52" s="74"/>
      <c r="F52" s="5" t="s">
        <v>88</v>
      </c>
      <c r="G52" s="5"/>
    </row>
    <row r="53" spans="1:7" ht="12.75">
      <c r="A53" s="5" t="s">
        <v>87</v>
      </c>
      <c r="B53" s="5"/>
      <c r="C53" s="5"/>
      <c r="D53" s="5"/>
      <c r="E53" s="74"/>
      <c r="F53" s="5"/>
      <c r="G53" s="5"/>
    </row>
  </sheetData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0">
      <selection activeCell="D47" sqref="D47"/>
    </sheetView>
  </sheetViews>
  <sheetFormatPr defaultColWidth="9.00390625" defaultRowHeight="12.75"/>
  <cols>
    <col min="1" max="1" width="25.00390625" style="0" customWidth="1"/>
    <col min="3" max="3" width="12.25390625" style="0" customWidth="1"/>
    <col min="4" max="4" width="12.625" style="0" customWidth="1"/>
    <col min="5" max="5" width="8.375" style="0" customWidth="1"/>
    <col min="6" max="6" width="12.75390625" style="0" customWidth="1"/>
    <col min="7" max="7" width="8.375" style="0" customWidth="1"/>
  </cols>
  <sheetData>
    <row r="1" spans="1:7" ht="15.75">
      <c r="A1" s="33" t="s">
        <v>1</v>
      </c>
      <c r="B1" s="34"/>
      <c r="C1" s="34"/>
      <c r="D1" s="34"/>
      <c r="E1" s="34"/>
      <c r="F1" s="34" t="s">
        <v>72</v>
      </c>
      <c r="G1" s="34"/>
    </row>
    <row r="2" spans="1:7" ht="15.75">
      <c r="A2" s="34" t="s">
        <v>74</v>
      </c>
      <c r="B2" s="34"/>
      <c r="C2" s="34"/>
      <c r="D2" s="34"/>
      <c r="E2" s="34"/>
      <c r="F2" s="34"/>
      <c r="G2" s="34"/>
    </row>
    <row r="3" spans="1:7" ht="15.75">
      <c r="A3" s="34"/>
      <c r="B3" s="34"/>
      <c r="C3" s="34"/>
      <c r="D3" s="34"/>
      <c r="E3" s="34"/>
      <c r="F3" s="34"/>
      <c r="G3" s="34"/>
    </row>
    <row r="4" spans="1:7" ht="15.75">
      <c r="A4" s="34"/>
      <c r="B4" s="34"/>
      <c r="C4" s="34"/>
      <c r="D4" s="34"/>
      <c r="E4" s="34"/>
      <c r="F4" s="34"/>
      <c r="G4" s="34"/>
    </row>
    <row r="5" spans="1:7" ht="18.75">
      <c r="A5" s="35" t="s">
        <v>75</v>
      </c>
      <c r="B5" s="34"/>
      <c r="C5" s="34"/>
      <c r="D5" s="34"/>
      <c r="E5" s="34"/>
      <c r="F5" s="34"/>
      <c r="G5" s="34"/>
    </row>
    <row r="6" spans="1:7" ht="16.5" thickBot="1">
      <c r="A6" s="34"/>
      <c r="B6" s="34"/>
      <c r="C6" s="34"/>
      <c r="D6" s="34"/>
      <c r="E6" s="34"/>
      <c r="F6" s="34"/>
      <c r="G6" s="34"/>
    </row>
    <row r="7" spans="1:7" ht="16.5" thickTop="1">
      <c r="A7" s="36"/>
      <c r="B7" s="37" t="s">
        <v>51</v>
      </c>
      <c r="C7" s="38" t="s">
        <v>52</v>
      </c>
      <c r="D7" s="37" t="s">
        <v>42</v>
      </c>
      <c r="E7" s="38" t="s">
        <v>5</v>
      </c>
      <c r="F7" s="37" t="s">
        <v>42</v>
      </c>
      <c r="G7" s="39" t="s">
        <v>3</v>
      </c>
    </row>
    <row r="8" spans="1:7" ht="15.75">
      <c r="A8" s="40" t="s">
        <v>53</v>
      </c>
      <c r="B8" s="41" t="s">
        <v>54</v>
      </c>
      <c r="C8" s="42">
        <v>2007</v>
      </c>
      <c r="D8" s="41">
        <v>2007</v>
      </c>
      <c r="E8" s="42" t="s">
        <v>7</v>
      </c>
      <c r="F8" s="41">
        <v>2006</v>
      </c>
      <c r="G8" s="43" t="s">
        <v>76</v>
      </c>
    </row>
    <row r="9" spans="1:7" ht="16.5" thickBot="1">
      <c r="A9" s="44"/>
      <c r="B9" s="45"/>
      <c r="C9" s="46"/>
      <c r="D9" s="45"/>
      <c r="E9" s="46"/>
      <c r="F9" s="45"/>
      <c r="G9" s="47"/>
    </row>
    <row r="10" spans="1:7" ht="16.5" thickBot="1">
      <c r="A10" s="48" t="s">
        <v>55</v>
      </c>
      <c r="B10" s="49" t="s">
        <v>56</v>
      </c>
      <c r="C10" s="50">
        <v>1</v>
      </c>
      <c r="D10" s="49">
        <v>2</v>
      </c>
      <c r="E10" s="50">
        <v>3</v>
      </c>
      <c r="F10" s="49">
        <v>4</v>
      </c>
      <c r="G10" s="51">
        <v>5</v>
      </c>
    </row>
    <row r="11" spans="1:7" ht="15.75">
      <c r="A11" s="52"/>
      <c r="B11" s="53"/>
      <c r="C11" s="54"/>
      <c r="D11" s="53"/>
      <c r="E11" s="54"/>
      <c r="F11" s="53"/>
      <c r="G11" s="55"/>
    </row>
    <row r="12" spans="1:7" ht="15.75">
      <c r="A12" s="56" t="s">
        <v>46</v>
      </c>
      <c r="B12" s="53"/>
      <c r="C12" s="54"/>
      <c r="D12" s="53"/>
      <c r="E12" s="54"/>
      <c r="F12" s="53"/>
      <c r="G12" s="55"/>
    </row>
    <row r="13" spans="1:7" ht="15.75">
      <c r="A13" s="52"/>
      <c r="B13" s="53"/>
      <c r="C13" s="54"/>
      <c r="D13" s="53"/>
      <c r="E13" s="54"/>
      <c r="F13" s="53"/>
      <c r="G13" s="55"/>
    </row>
    <row r="14" spans="1:7" ht="15.75">
      <c r="A14" s="52" t="s">
        <v>44</v>
      </c>
      <c r="B14" s="57" t="s">
        <v>57</v>
      </c>
      <c r="C14" s="54">
        <v>194</v>
      </c>
      <c r="D14" s="53">
        <v>192.99</v>
      </c>
      <c r="E14" s="54">
        <v>99</v>
      </c>
      <c r="F14" s="53">
        <v>194.15</v>
      </c>
      <c r="G14" s="55">
        <v>99.4</v>
      </c>
    </row>
    <row r="15" spans="1:7" ht="15.75">
      <c r="A15" s="52"/>
      <c r="B15" s="57"/>
      <c r="C15" s="54"/>
      <c r="D15" s="53"/>
      <c r="E15" s="54"/>
      <c r="F15" s="53"/>
      <c r="G15" s="55"/>
    </row>
    <row r="16" spans="1:7" ht="18.75">
      <c r="A16" s="52" t="s">
        <v>69</v>
      </c>
      <c r="B16" s="57" t="s">
        <v>58</v>
      </c>
      <c r="C16" s="78">
        <v>39093</v>
      </c>
      <c r="D16" s="53">
        <v>38914</v>
      </c>
      <c r="E16" s="54">
        <v>99.5</v>
      </c>
      <c r="F16" s="53">
        <v>37505</v>
      </c>
      <c r="G16" s="55">
        <v>104</v>
      </c>
    </row>
    <row r="17" spans="1:7" ht="15.75">
      <c r="A17" s="52" t="s">
        <v>59</v>
      </c>
      <c r="B17" s="57" t="s">
        <v>58</v>
      </c>
      <c r="C17" s="54">
        <v>31000</v>
      </c>
      <c r="D17" s="53">
        <v>27592</v>
      </c>
      <c r="E17" s="54">
        <v>89</v>
      </c>
      <c r="F17" s="53">
        <v>26442</v>
      </c>
      <c r="G17" s="55">
        <v>104</v>
      </c>
    </row>
    <row r="18" spans="1:7" ht="15.75">
      <c r="A18" s="52"/>
      <c r="B18" s="57"/>
      <c r="C18" s="54"/>
      <c r="D18" s="53"/>
      <c r="E18" s="54"/>
      <c r="F18" s="53"/>
      <c r="G18" s="55"/>
    </row>
    <row r="19" spans="1:7" ht="15.75">
      <c r="A19" s="52" t="s">
        <v>60</v>
      </c>
      <c r="B19" s="57" t="s">
        <v>61</v>
      </c>
      <c r="C19" s="54">
        <v>16793</v>
      </c>
      <c r="D19" s="53">
        <v>16804</v>
      </c>
      <c r="E19" s="54">
        <v>100</v>
      </c>
      <c r="F19" s="53">
        <v>16098</v>
      </c>
      <c r="G19" s="55">
        <v>104</v>
      </c>
    </row>
    <row r="20" spans="1:7" ht="15.75">
      <c r="A20" s="52"/>
      <c r="B20" s="57"/>
      <c r="C20" s="54"/>
      <c r="D20" s="53"/>
      <c r="E20" s="54"/>
      <c r="F20" s="53"/>
      <c r="G20" s="55"/>
    </row>
    <row r="21" spans="1:7" ht="15.75">
      <c r="A21" s="52" t="s">
        <v>62</v>
      </c>
      <c r="B21" s="57" t="s">
        <v>58</v>
      </c>
      <c r="C21" s="54">
        <v>900</v>
      </c>
      <c r="D21" s="53">
        <v>955</v>
      </c>
      <c r="E21" s="54">
        <v>106</v>
      </c>
      <c r="F21" s="53">
        <v>871</v>
      </c>
      <c r="G21" s="55">
        <v>110</v>
      </c>
    </row>
    <row r="22" spans="1:7" ht="15.75">
      <c r="A22" s="52"/>
      <c r="B22" s="53"/>
      <c r="C22" s="54"/>
      <c r="D22" s="53"/>
      <c r="E22" s="54"/>
      <c r="F22" s="53"/>
      <c r="G22" s="55"/>
    </row>
    <row r="23" spans="1:7" ht="15.75">
      <c r="A23" s="58" t="s">
        <v>63</v>
      </c>
      <c r="B23" s="53"/>
      <c r="C23" s="54"/>
      <c r="D23" s="53"/>
      <c r="E23" s="54"/>
      <c r="F23" s="53"/>
      <c r="G23" s="55"/>
    </row>
    <row r="24" spans="1:7" ht="15.75">
      <c r="A24" s="52" t="s">
        <v>64</v>
      </c>
      <c r="B24" s="57" t="s">
        <v>58</v>
      </c>
      <c r="C24" s="59" t="s">
        <v>65</v>
      </c>
      <c r="D24" s="53"/>
      <c r="E24" s="59" t="s">
        <v>65</v>
      </c>
      <c r="F24" s="53"/>
      <c r="G24" s="55"/>
    </row>
    <row r="25" spans="1:7" ht="15.75">
      <c r="A25" s="52"/>
      <c r="B25" s="53"/>
      <c r="C25" s="54"/>
      <c r="D25" s="53"/>
      <c r="E25" s="54"/>
      <c r="F25" s="53"/>
      <c r="G25" s="55"/>
    </row>
    <row r="26" spans="1:7" ht="15.75">
      <c r="A26" s="52"/>
      <c r="B26" s="53"/>
      <c r="C26" s="54"/>
      <c r="D26" s="53"/>
      <c r="E26" s="54"/>
      <c r="F26" s="53"/>
      <c r="G26" s="55"/>
    </row>
    <row r="27" spans="1:7" ht="15.75">
      <c r="A27" s="56" t="s">
        <v>47</v>
      </c>
      <c r="B27" s="53"/>
      <c r="C27" s="54"/>
      <c r="D27" s="53"/>
      <c r="E27" s="54"/>
      <c r="F27" s="53"/>
      <c r="G27" s="55"/>
    </row>
    <row r="28" spans="1:7" ht="15.75">
      <c r="A28" s="52"/>
      <c r="B28" s="53"/>
      <c r="C28" s="54"/>
      <c r="D28" s="53"/>
      <c r="E28" s="54"/>
      <c r="F28" s="53"/>
      <c r="G28" s="55"/>
    </row>
    <row r="29" spans="1:7" ht="15.75">
      <c r="A29" s="52" t="s">
        <v>44</v>
      </c>
      <c r="B29" s="57" t="s">
        <v>57</v>
      </c>
      <c r="C29" s="59" t="s">
        <v>65</v>
      </c>
      <c r="D29" s="53">
        <v>0.8</v>
      </c>
      <c r="E29" s="59" t="s">
        <v>65</v>
      </c>
      <c r="F29" s="53">
        <v>0.38</v>
      </c>
      <c r="G29" s="55">
        <v>211</v>
      </c>
    </row>
    <row r="30" spans="1:7" ht="15.75">
      <c r="A30" s="52"/>
      <c r="B30" s="57"/>
      <c r="C30" s="59"/>
      <c r="D30" s="53"/>
      <c r="E30" s="59"/>
      <c r="F30" s="53"/>
      <c r="G30" s="55"/>
    </row>
    <row r="31" spans="1:7" ht="15.75">
      <c r="A31" s="52" t="s">
        <v>66</v>
      </c>
      <c r="B31" s="57" t="s">
        <v>58</v>
      </c>
      <c r="C31" s="59" t="s">
        <v>65</v>
      </c>
      <c r="D31" s="53">
        <v>161</v>
      </c>
      <c r="E31" s="59" t="s">
        <v>65</v>
      </c>
      <c r="F31" s="53">
        <v>74</v>
      </c>
      <c r="G31" s="55">
        <v>218</v>
      </c>
    </row>
    <row r="32" spans="1:7" ht="15.75">
      <c r="A32" s="52"/>
      <c r="B32" s="57"/>
      <c r="C32" s="59"/>
      <c r="D32" s="53"/>
      <c r="E32" s="59"/>
      <c r="F32" s="53"/>
      <c r="G32" s="55"/>
    </row>
    <row r="33" spans="1:7" ht="15.75">
      <c r="A33" s="52" t="s">
        <v>60</v>
      </c>
      <c r="B33" s="57" t="s">
        <v>61</v>
      </c>
      <c r="C33" s="59" t="s">
        <v>65</v>
      </c>
      <c r="D33" s="53">
        <v>16771</v>
      </c>
      <c r="E33" s="59" t="s">
        <v>65</v>
      </c>
      <c r="F33" s="53">
        <v>16228</v>
      </c>
      <c r="G33" s="55">
        <v>103</v>
      </c>
    </row>
    <row r="34" spans="1:7" ht="15.75">
      <c r="A34" s="52"/>
      <c r="B34" s="57"/>
      <c r="C34" s="59"/>
      <c r="D34" s="53"/>
      <c r="E34" s="59"/>
      <c r="F34" s="53"/>
      <c r="G34" s="55"/>
    </row>
    <row r="35" spans="1:7" ht="15.75">
      <c r="A35" s="52" t="s">
        <v>62</v>
      </c>
      <c r="B35" s="57"/>
      <c r="C35" s="59"/>
      <c r="D35" s="53"/>
      <c r="E35" s="59"/>
      <c r="F35" s="53"/>
      <c r="G35" s="55"/>
    </row>
    <row r="36" spans="1:7" ht="16.5" thickBot="1">
      <c r="A36" s="60"/>
      <c r="B36" s="61"/>
      <c r="C36" s="62"/>
      <c r="D36" s="61"/>
      <c r="E36" s="62"/>
      <c r="F36" s="61"/>
      <c r="G36" s="63"/>
    </row>
    <row r="37" spans="1:7" ht="16.5" thickTop="1">
      <c r="A37" s="34"/>
      <c r="B37" s="34"/>
      <c r="C37" s="34"/>
      <c r="D37" s="34"/>
      <c r="E37" s="34"/>
      <c r="F37" s="34"/>
      <c r="G37" s="34"/>
    </row>
    <row r="38" spans="1:7" ht="18.75">
      <c r="A38" s="34" t="s">
        <v>77</v>
      </c>
      <c r="B38" s="34"/>
      <c r="C38" s="34"/>
      <c r="D38" s="34"/>
      <c r="E38" s="34"/>
      <c r="F38" s="34"/>
      <c r="G38" s="34"/>
    </row>
    <row r="39" spans="1:7" ht="15.75">
      <c r="A39" s="34" t="s">
        <v>78</v>
      </c>
      <c r="B39" s="34"/>
      <c r="C39" s="34"/>
      <c r="D39" s="34"/>
      <c r="E39" s="34"/>
      <c r="F39" s="34"/>
      <c r="G39" s="34"/>
    </row>
    <row r="40" spans="1:7" ht="15.75">
      <c r="A40" s="34"/>
      <c r="B40" s="34"/>
      <c r="C40" s="34"/>
      <c r="D40" s="34"/>
      <c r="E40" s="34"/>
      <c r="F40" s="34"/>
      <c r="G40" s="34"/>
    </row>
    <row r="41" spans="1:7" ht="15.75">
      <c r="A41" s="34" t="s">
        <v>67</v>
      </c>
      <c r="B41" s="34"/>
      <c r="C41" s="34" t="s">
        <v>49</v>
      </c>
      <c r="D41" s="34"/>
      <c r="E41" s="34"/>
      <c r="F41" s="34" t="s">
        <v>68</v>
      </c>
      <c r="G41" s="34"/>
    </row>
    <row r="42" spans="1:7" ht="15.75">
      <c r="A42" s="34" t="s">
        <v>89</v>
      </c>
      <c r="B42" s="34"/>
      <c r="C42" s="34">
        <v>296550247</v>
      </c>
      <c r="D42" s="34"/>
      <c r="E42" s="34"/>
      <c r="F42" s="79">
        <v>39470</v>
      </c>
      <c r="G42" s="34"/>
    </row>
    <row r="43" spans="1:7" ht="15.75">
      <c r="A43" s="34"/>
      <c r="B43" s="34"/>
      <c r="C43" s="34"/>
      <c r="D43" s="34"/>
      <c r="E43" s="34"/>
      <c r="F43" s="34"/>
      <c r="G43" s="34"/>
    </row>
    <row r="44" spans="1:7" ht="15.75">
      <c r="A44" s="34"/>
      <c r="B44" s="34"/>
      <c r="C44" s="34"/>
      <c r="D44" s="34"/>
      <c r="E44" s="34"/>
      <c r="F44" s="34"/>
      <c r="G44" s="34"/>
    </row>
    <row r="45" spans="1:7" ht="15.75">
      <c r="A45" s="34"/>
      <c r="B45" s="34"/>
      <c r="C45" s="34"/>
      <c r="D45" s="34"/>
      <c r="E45" s="34"/>
      <c r="F45" s="34"/>
      <c r="G45" s="34"/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showGridLines="0" tabSelected="1" workbookViewId="0" topLeftCell="A1">
      <selection activeCell="D52" sqref="D52"/>
    </sheetView>
  </sheetViews>
  <sheetFormatPr defaultColWidth="9.00390625" defaultRowHeight="12.75"/>
  <cols>
    <col min="1" max="1" width="26.75390625" style="0" customWidth="1"/>
    <col min="2" max="3" width="12.375" style="0" customWidth="1"/>
    <col min="4" max="4" width="8.75390625" style="68" customWidth="1"/>
    <col min="5" max="5" width="10.75390625" style="0" customWidth="1"/>
    <col min="6" max="6" width="9.875" style="74" customWidth="1"/>
    <col min="7" max="7" width="13.75390625" style="0" customWidth="1"/>
    <col min="8" max="8" width="26.125" style="0" customWidth="1"/>
    <col min="9" max="9" width="11.75390625" style="0" customWidth="1"/>
    <col min="10" max="10" width="10.625" style="0" customWidth="1"/>
    <col min="11" max="11" width="9.25390625" style="0" customWidth="1"/>
    <col min="12" max="12" width="11.625" style="0" customWidth="1"/>
    <col min="13" max="13" width="11.125" style="0" customWidth="1"/>
  </cols>
  <sheetData>
    <row r="1" spans="1:5" ht="12.75">
      <c r="A1" s="27" t="s">
        <v>1</v>
      </c>
      <c r="E1" t="s">
        <v>73</v>
      </c>
    </row>
    <row r="4" spans="1:4" ht="18">
      <c r="A4" s="2" t="s">
        <v>79</v>
      </c>
      <c r="D4" s="81"/>
    </row>
    <row r="5" spans="1:4" ht="18">
      <c r="A5" s="2"/>
      <c r="D5" s="81"/>
    </row>
    <row r="6" spans="1:4" ht="18.75">
      <c r="A6" s="31" t="s">
        <v>47</v>
      </c>
      <c r="D6" s="81"/>
    </row>
    <row r="7" spans="1:6" ht="13.5" thickBot="1">
      <c r="A7" s="1"/>
      <c r="F7" s="74" t="s">
        <v>4</v>
      </c>
    </row>
    <row r="8" spans="1:6" ht="13.5" thickTop="1">
      <c r="A8" s="11"/>
      <c r="B8" s="9" t="s">
        <v>48</v>
      </c>
      <c r="C8" s="25" t="s">
        <v>42</v>
      </c>
      <c r="D8" s="70" t="s">
        <v>5</v>
      </c>
      <c r="E8" s="9" t="s">
        <v>42</v>
      </c>
      <c r="F8" s="83" t="s">
        <v>3</v>
      </c>
    </row>
    <row r="9" spans="1:6" ht="13.5" thickBot="1">
      <c r="A9" s="12"/>
      <c r="B9" s="10">
        <v>2007</v>
      </c>
      <c r="C9" s="26">
        <v>2007</v>
      </c>
      <c r="D9" s="71" t="s">
        <v>7</v>
      </c>
      <c r="E9" s="10">
        <v>2006</v>
      </c>
      <c r="F9" s="84" t="s">
        <v>76</v>
      </c>
    </row>
    <row r="10" spans="1:6" ht="12.75">
      <c r="A10" s="13" t="s">
        <v>6</v>
      </c>
      <c r="B10" s="14">
        <v>1370</v>
      </c>
      <c r="C10" s="80">
        <v>3632</v>
      </c>
      <c r="D10" s="72">
        <f>C10/B10*100</f>
        <v>265.1094890510949</v>
      </c>
      <c r="E10" s="14">
        <v>1586</v>
      </c>
      <c r="F10" s="75">
        <f>C10/E10</f>
        <v>2.2900378310214378</v>
      </c>
    </row>
    <row r="11" spans="1:6" ht="12.75">
      <c r="A11" s="15"/>
      <c r="B11" s="16"/>
      <c r="C11" s="4"/>
      <c r="D11" s="72"/>
      <c r="E11" s="16"/>
      <c r="F11" s="85"/>
    </row>
    <row r="12" spans="1:6" ht="12.75">
      <c r="A12" s="13" t="s">
        <v>8</v>
      </c>
      <c r="B12" s="14">
        <f>B14+B20+B30+B35+B37+B41</f>
        <v>497</v>
      </c>
      <c r="C12" s="14">
        <f>C14+C20+C30+C35+C37+C41</f>
        <v>819</v>
      </c>
      <c r="D12" s="72">
        <f>C12/B12*100</f>
        <v>164.7887323943662</v>
      </c>
      <c r="E12" s="14">
        <f>E14+E20+E30+E35+E37+E41</f>
        <v>695</v>
      </c>
      <c r="F12" s="75">
        <f>C12/E12</f>
        <v>1.1784172661870504</v>
      </c>
    </row>
    <row r="13" spans="1:6" ht="12.75">
      <c r="A13" s="3" t="s">
        <v>9</v>
      </c>
      <c r="B13" s="14"/>
      <c r="C13" s="21"/>
      <c r="D13" s="72"/>
      <c r="E13" s="14"/>
      <c r="F13" s="75"/>
    </row>
    <row r="14" spans="1:6" ht="12.75">
      <c r="A14" s="13" t="s">
        <v>10</v>
      </c>
      <c r="B14" s="14">
        <f>B15+B16+B17+B18+B19</f>
        <v>415</v>
      </c>
      <c r="C14" s="14">
        <f>C15+C16+C17+C18+C19</f>
        <v>550</v>
      </c>
      <c r="D14" s="72">
        <f>C14/B14*100</f>
        <v>132.53012048192772</v>
      </c>
      <c r="E14" s="14">
        <f>E15+E16+E17+E18+E19</f>
        <v>457</v>
      </c>
      <c r="F14" s="75">
        <f>C14/E14</f>
        <v>1.2035010940919038</v>
      </c>
    </row>
    <row r="15" spans="1:6" ht="12.75">
      <c r="A15" s="3" t="s">
        <v>11</v>
      </c>
      <c r="B15" s="14">
        <v>140</v>
      </c>
      <c r="C15" s="14">
        <v>215</v>
      </c>
      <c r="D15" s="72">
        <f>C15/B15*100</f>
        <v>153.57142857142858</v>
      </c>
      <c r="E15" s="14">
        <v>164</v>
      </c>
      <c r="F15" s="75">
        <f>C15/E15</f>
        <v>1.3109756097560976</v>
      </c>
    </row>
    <row r="16" spans="1:6" ht="12.75">
      <c r="A16" s="3"/>
      <c r="B16" s="14"/>
      <c r="C16" s="14"/>
      <c r="D16" s="72"/>
      <c r="E16" s="14"/>
      <c r="F16" s="75"/>
    </row>
    <row r="17" spans="1:6" ht="12.75">
      <c r="A17" s="3"/>
      <c r="B17" s="14"/>
      <c r="C17" s="14"/>
      <c r="D17" s="72"/>
      <c r="E17" s="14"/>
      <c r="F17" s="75"/>
    </row>
    <row r="18" spans="1:6" ht="12.75">
      <c r="A18" s="3" t="s">
        <v>12</v>
      </c>
      <c r="B18" s="14"/>
      <c r="C18" s="14"/>
      <c r="D18" s="72"/>
      <c r="E18" s="14"/>
      <c r="F18" s="75"/>
    </row>
    <row r="19" spans="1:6" ht="12.75">
      <c r="A19" s="3" t="s">
        <v>13</v>
      </c>
      <c r="B19" s="14">
        <v>275</v>
      </c>
      <c r="C19" s="14">
        <v>335</v>
      </c>
      <c r="D19" s="72">
        <f>C19/B19*100</f>
        <v>121.81818181818183</v>
      </c>
      <c r="E19" s="14">
        <v>293</v>
      </c>
      <c r="F19" s="75">
        <f>C19/E19</f>
        <v>1.1433447098976108</v>
      </c>
    </row>
    <row r="20" spans="1:6" ht="12.75">
      <c r="A20" s="13" t="s">
        <v>14</v>
      </c>
      <c r="B20" s="14">
        <f>B21+B22+B23+B24+B25+B26+B27+B28+B29</f>
        <v>0</v>
      </c>
      <c r="C20" s="14">
        <f>C21+C22+C23+C24+C25+C26+C27+C28+C29</f>
        <v>40</v>
      </c>
      <c r="D20" s="72">
        <v>0</v>
      </c>
      <c r="E20" s="14">
        <f>E21+E22+E23+E24+E25+E26+E27+E28+E29</f>
        <v>130</v>
      </c>
      <c r="F20" s="75">
        <f>C20/E20</f>
        <v>0.3076923076923077</v>
      </c>
    </row>
    <row r="21" spans="1:6" ht="12.75">
      <c r="A21" s="3" t="s">
        <v>15</v>
      </c>
      <c r="B21" s="14"/>
      <c r="C21" s="14"/>
      <c r="D21" s="72"/>
      <c r="E21" s="14"/>
      <c r="F21" s="75"/>
    </row>
    <row r="22" spans="1:6" ht="12.75">
      <c r="A22" s="3" t="s">
        <v>16</v>
      </c>
      <c r="B22" s="14"/>
      <c r="C22" s="14"/>
      <c r="D22" s="72"/>
      <c r="E22" s="14"/>
      <c r="F22" s="75"/>
    </row>
    <row r="23" spans="1:6" ht="12.75">
      <c r="A23" s="3" t="s">
        <v>90</v>
      </c>
      <c r="B23" s="14"/>
      <c r="C23" s="14">
        <v>13</v>
      </c>
      <c r="D23" s="72">
        <v>0</v>
      </c>
      <c r="E23" s="14"/>
      <c r="F23" s="75"/>
    </row>
    <row r="24" spans="1:6" ht="12.75">
      <c r="A24" s="3" t="s">
        <v>17</v>
      </c>
      <c r="B24" s="14"/>
      <c r="C24" s="14"/>
      <c r="D24" s="72"/>
      <c r="E24" s="14"/>
      <c r="F24" s="75"/>
    </row>
    <row r="25" spans="1:6" ht="12.75">
      <c r="A25" s="3" t="s">
        <v>18</v>
      </c>
      <c r="B25" s="14"/>
      <c r="C25" s="14"/>
      <c r="D25" s="72"/>
      <c r="E25" s="14"/>
      <c r="F25" s="75"/>
    </row>
    <row r="26" spans="1:6" ht="12.75">
      <c r="A26" s="3" t="s">
        <v>19</v>
      </c>
      <c r="B26" s="14"/>
      <c r="C26" s="14">
        <v>27</v>
      </c>
      <c r="D26" s="72">
        <v>0</v>
      </c>
      <c r="E26" s="14">
        <v>130</v>
      </c>
      <c r="F26" s="75">
        <f>C26/E26</f>
        <v>0.2076923076923077</v>
      </c>
    </row>
    <row r="27" spans="1:6" ht="12.75">
      <c r="A27" s="3" t="s">
        <v>20</v>
      </c>
      <c r="B27" s="14"/>
      <c r="C27" s="14"/>
      <c r="D27" s="72"/>
      <c r="E27" s="14"/>
      <c r="F27" s="75"/>
    </row>
    <row r="28" spans="1:6" ht="12.75">
      <c r="A28" s="3"/>
      <c r="B28" s="14"/>
      <c r="C28" s="14"/>
      <c r="D28" s="72"/>
      <c r="E28" s="14"/>
      <c r="F28" s="75"/>
    </row>
    <row r="29" spans="1:6" ht="12.75">
      <c r="A29" s="3" t="s">
        <v>21</v>
      </c>
      <c r="B29" s="14"/>
      <c r="C29" s="14"/>
      <c r="D29" s="72"/>
      <c r="E29" s="14"/>
      <c r="F29" s="75"/>
    </row>
    <row r="30" spans="1:6" ht="12.75">
      <c r="A30" s="13" t="s">
        <v>22</v>
      </c>
      <c r="B30" s="14">
        <f>B31+B32+B33+B34</f>
        <v>82</v>
      </c>
      <c r="C30" s="14">
        <f>C31+C32+C33+C34</f>
        <v>221</v>
      </c>
      <c r="D30" s="72">
        <f>C30/B30*100</f>
        <v>269.5121951219512</v>
      </c>
      <c r="E30" s="14">
        <f>E31+E32+E33+E34</f>
        <v>101</v>
      </c>
      <c r="F30" s="75">
        <f>C30/E30</f>
        <v>2.1881188118811883</v>
      </c>
    </row>
    <row r="31" spans="1:6" ht="12.75">
      <c r="A31" s="3" t="s">
        <v>23</v>
      </c>
      <c r="B31" s="14"/>
      <c r="C31" s="14"/>
      <c r="D31" s="72"/>
      <c r="E31" s="14"/>
      <c r="F31" s="75"/>
    </row>
    <row r="32" spans="1:6" ht="12.75">
      <c r="A32" s="3" t="s">
        <v>24</v>
      </c>
      <c r="B32" s="14">
        <v>60</v>
      </c>
      <c r="C32" s="14">
        <v>161</v>
      </c>
      <c r="D32" s="72">
        <f>C32/B32*100</f>
        <v>268.3333333333333</v>
      </c>
      <c r="E32" s="14">
        <v>74</v>
      </c>
      <c r="F32" s="75">
        <f>C32/E32</f>
        <v>2.175675675675676</v>
      </c>
    </row>
    <row r="33" spans="1:6" ht="12.75">
      <c r="A33" s="3" t="s">
        <v>25</v>
      </c>
      <c r="B33" s="14">
        <v>21</v>
      </c>
      <c r="C33" s="14">
        <v>56</v>
      </c>
      <c r="D33" s="72">
        <f>C33/B33*100</f>
        <v>266.66666666666663</v>
      </c>
      <c r="E33" s="14">
        <v>26</v>
      </c>
      <c r="F33" s="75">
        <f>C33/E33</f>
        <v>2.1538461538461537</v>
      </c>
    </row>
    <row r="34" spans="1:6" ht="12.75">
      <c r="A34" s="3" t="s">
        <v>26</v>
      </c>
      <c r="B34" s="14">
        <v>1</v>
      </c>
      <c r="C34" s="14">
        <v>4</v>
      </c>
      <c r="D34" s="72">
        <f>C34/B34*100</f>
        <v>400</v>
      </c>
      <c r="E34" s="14">
        <v>1</v>
      </c>
      <c r="F34" s="75">
        <f>C34/E34</f>
        <v>4</v>
      </c>
    </row>
    <row r="35" spans="1:6" ht="12.75">
      <c r="A35" s="13" t="s">
        <v>27</v>
      </c>
      <c r="B35" s="14">
        <f>B36</f>
        <v>0</v>
      </c>
      <c r="C35" s="14">
        <f>C36</f>
        <v>0</v>
      </c>
      <c r="D35" s="72">
        <v>0</v>
      </c>
      <c r="E35" s="14">
        <f>E36</f>
        <v>0</v>
      </c>
      <c r="F35" s="75"/>
    </row>
    <row r="36" spans="1:6" ht="12.75">
      <c r="A36" s="3" t="s">
        <v>28</v>
      </c>
      <c r="B36" s="14"/>
      <c r="C36" s="14"/>
      <c r="D36" s="72"/>
      <c r="E36" s="14"/>
      <c r="F36" s="75"/>
    </row>
    <row r="37" spans="1:6" ht="12.75">
      <c r="A37" s="13" t="s">
        <v>29</v>
      </c>
      <c r="B37" s="14">
        <f>B38+B39+B40</f>
        <v>0</v>
      </c>
      <c r="C37" s="14">
        <f>C38+C39+C40</f>
        <v>8</v>
      </c>
      <c r="D37" s="72">
        <v>0</v>
      </c>
      <c r="E37" s="14">
        <f>E38+E39+E40</f>
        <v>7</v>
      </c>
      <c r="F37" s="75">
        <f>C37/E37</f>
        <v>1.1428571428571428</v>
      </c>
    </row>
    <row r="38" spans="1:6" ht="12.75">
      <c r="A38" s="3" t="s">
        <v>30</v>
      </c>
      <c r="B38" s="14"/>
      <c r="C38" s="14"/>
      <c r="D38" s="72"/>
      <c r="E38" s="14"/>
      <c r="F38" s="75"/>
    </row>
    <row r="39" spans="1:6" ht="12.75">
      <c r="A39" s="3" t="s">
        <v>31</v>
      </c>
      <c r="B39" s="14"/>
      <c r="C39" s="14"/>
      <c r="D39" s="72"/>
      <c r="E39" s="14"/>
      <c r="F39" s="75"/>
    </row>
    <row r="40" spans="1:6" ht="12.75">
      <c r="A40" s="3" t="s">
        <v>32</v>
      </c>
      <c r="B40" s="14"/>
      <c r="C40" s="14">
        <v>8</v>
      </c>
      <c r="D40" s="72">
        <v>0</v>
      </c>
      <c r="E40" s="14">
        <v>7</v>
      </c>
      <c r="F40" s="75">
        <f>C40/E40</f>
        <v>1.1428571428571428</v>
      </c>
    </row>
    <row r="41" spans="1:6" ht="12.75">
      <c r="A41" s="13" t="s">
        <v>33</v>
      </c>
      <c r="B41" s="14">
        <f>B42+B43+B44</f>
        <v>0</v>
      </c>
      <c r="C41" s="14">
        <f>C42+C43+C44</f>
        <v>0</v>
      </c>
      <c r="D41" s="72">
        <v>0</v>
      </c>
      <c r="E41" s="14">
        <f>E42+E43+E44</f>
        <v>0</v>
      </c>
      <c r="F41" s="75"/>
    </row>
    <row r="42" spans="1:6" ht="12.75">
      <c r="A42" s="3" t="s">
        <v>34</v>
      </c>
      <c r="B42" s="14"/>
      <c r="C42" s="14"/>
      <c r="D42" s="72"/>
      <c r="E42" s="14"/>
      <c r="F42" s="75"/>
    </row>
    <row r="43" spans="1:6" ht="12.75">
      <c r="A43" s="3" t="s">
        <v>35</v>
      </c>
      <c r="B43" s="14"/>
      <c r="C43" s="14"/>
      <c r="D43" s="72"/>
      <c r="E43" s="14"/>
      <c r="F43" s="75"/>
    </row>
    <row r="44" spans="1:6" ht="12.75">
      <c r="A44" s="3"/>
      <c r="B44" s="14"/>
      <c r="C44" s="14"/>
      <c r="D44" s="72"/>
      <c r="E44" s="14"/>
      <c r="F44" s="75"/>
    </row>
    <row r="45" spans="1:6" ht="12.75">
      <c r="A45" s="13" t="s">
        <v>39</v>
      </c>
      <c r="B45" s="14">
        <f>B10-B12</f>
        <v>873</v>
      </c>
      <c r="C45" s="14">
        <f>C10-C12</f>
        <v>2813</v>
      </c>
      <c r="D45" s="72">
        <f>C45/B45*100</f>
        <v>322.22222222222223</v>
      </c>
      <c r="E45" s="14">
        <f>E10-E12</f>
        <v>891</v>
      </c>
      <c r="F45" s="75">
        <f>C45/E45</f>
        <v>3.1571268237934906</v>
      </c>
    </row>
    <row r="46" spans="1:6" ht="12.75">
      <c r="A46" s="3" t="s">
        <v>36</v>
      </c>
      <c r="B46" s="14"/>
      <c r="C46" s="14"/>
      <c r="D46" s="72"/>
      <c r="E46" s="14"/>
      <c r="F46" s="75"/>
    </row>
    <row r="47" spans="1:6" ht="12.75">
      <c r="A47" s="15"/>
      <c r="B47" s="16"/>
      <c r="C47" s="16"/>
      <c r="D47" s="72"/>
      <c r="E47" s="16"/>
      <c r="F47" s="75"/>
    </row>
    <row r="48" spans="1:6" ht="13.5" thickBot="1">
      <c r="A48" s="17" t="s">
        <v>44</v>
      </c>
      <c r="B48" s="18">
        <v>0.4</v>
      </c>
      <c r="C48" s="18">
        <v>0.8</v>
      </c>
      <c r="D48" s="77">
        <f>C48/B48*100</f>
        <v>200</v>
      </c>
      <c r="E48" s="18">
        <v>0.4</v>
      </c>
      <c r="F48" s="76">
        <f>C48/E48</f>
        <v>2</v>
      </c>
    </row>
    <row r="49" spans="1:5" ht="13.5" thickTop="1">
      <c r="A49" s="5"/>
      <c r="B49" s="5"/>
      <c r="C49" s="5"/>
      <c r="D49" s="74"/>
      <c r="E49" s="5"/>
    </row>
    <row r="50" spans="1:5" ht="12.75">
      <c r="A50" s="5"/>
      <c r="B50" s="5"/>
      <c r="C50" s="5"/>
      <c r="D50" s="74"/>
      <c r="E50" s="5"/>
    </row>
    <row r="51" spans="1:5" ht="12.75">
      <c r="A51" s="5" t="s">
        <v>91</v>
      </c>
      <c r="B51" s="5" t="s">
        <v>38</v>
      </c>
      <c r="C51" s="5"/>
      <c r="D51" s="82" t="s">
        <v>92</v>
      </c>
      <c r="E51" s="5"/>
    </row>
    <row r="52" spans="1:5" ht="12.75">
      <c r="A52" s="5" t="s">
        <v>87</v>
      </c>
      <c r="B52" s="5"/>
      <c r="C52" s="5"/>
      <c r="D52" s="74"/>
      <c r="E52" s="5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1997</dc:title>
  <dc:subject/>
  <dc:creator>Bartušková Jaroslava</dc:creator>
  <cp:keywords/>
  <dc:description/>
  <cp:lastModifiedBy>R.Pipkova</cp:lastModifiedBy>
  <cp:lastPrinted>2008-02-09T13:03:39Z</cp:lastPrinted>
  <dcterms:created xsi:type="dcterms:W3CDTF">2002-03-19T10:17:09Z</dcterms:created>
  <dcterms:modified xsi:type="dcterms:W3CDTF">2013-02-22T11:00:18Z</dcterms:modified>
  <cp:category/>
  <cp:version/>
  <cp:contentType/>
  <cp:contentStatus/>
</cp:coreProperties>
</file>